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<sst xmlns="http://schemas.openxmlformats.org/spreadsheetml/2006/main" count="83" uniqueCount="57">
  <si>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</si>
  <si>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</si>
  <si>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</si>
  <si>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</si>
  <si>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</si>
  <si>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</si>
  <si>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</si>
  <si>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</si>
  <si>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</si>
  <si>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</si>
  <si>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</si>
  <si>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</si>
  <si>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</si>
  <si>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</si>
  <si>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</si>
  <si>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</si>
  <si>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</si>
  <si>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</si>
  <si>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</si>
  <si>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</si>
  <si>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</si>
  <si>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</si>
  <si>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</si>
  <si>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</si>
  <si>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</si>
  <si>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</si>
  <si>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</si>
  <si>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</si>
  <si>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</si>
  <si>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</si>
  <si>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</si>
  <si>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</si>
  <si>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</si>
  <si>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</si>
  <si>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</si>
  <si>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</si>
  <si>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</si>
  <si>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</si>
  <si>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</si>
  <si>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</si>
  <si>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</si>
  <si>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</si>
  <si>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</si>
  <si>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</si>
  <si>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</si>
  <si>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</si>
  <si>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</si>
  <si>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</si>
  <si>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</si>
  <si>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</si>
  <si>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</si>
  <si>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</si>
  <si>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</si>
  <si>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</si>
  <si>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</si>
  <si>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Ильича ул, дом № 36, корпус а"</t>
  </si>
  <si>
    <t>г. Липецк, ул. Ильича, дом № 36а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</si>
</sst>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2" fontId="27" fillId="0" borderId="10" xfId="53" applyNumberFormat="1" applyFont="1" applyBorder="1">
      <alignment/>
      <protection/>
    </xf>
    <xf numFmtId="0" fontId="3" fillId="0" borderId="0" xfId="0" applyFont="1" applyFill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/>
      <protection/>
    </xf>
    <xf numFmtId="0" fontId="3" fillId="0" borderId="0" xfId="0" applyNumberFormat="1" applyFont="1" applyFill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7">
      <selection activeCell="C83" sqref="C83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26" t="s">
        <v>1</v>
      </c>
      <c r="B2" s="27"/>
      <c r="C2" s="27"/>
      <c r="D2" s="27"/>
      <c r="E2" s="26"/>
      <c r="F2" s="26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4" s="18" customFormat="1" ht="15.75" customHeight="1" hidden="1">
      <c r="A4" s="17" t="s">
        <v>0</v>
      </c>
      <c r="B4" s="17"/>
      <c r="C4" s="17"/>
      <c r="D4" s="17"/>
    </row>
    <row r="5" spans="1:6" s="18" customFormat="1" ht="55.5" customHeight="1" hidden="1">
      <c r="A5" s="28" t="s">
        <v>55</v>
      </c>
      <c r="B5" s="29"/>
      <c r="C5" s="29"/>
      <c r="D5" s="29"/>
      <c r="E5" s="28"/>
      <c r="F5" s="28"/>
    </row>
    <row r="6" s="18" customFormat="1" ht="6.75" customHeight="1" hidden="1"/>
    <row r="7" spans="1:6" s="18" customFormat="1" ht="16.5" customHeight="1">
      <c r="A7" s="25" t="s">
        <v>24</v>
      </c>
      <c r="B7" s="25"/>
      <c r="C7" s="25"/>
      <c r="D7" s="25"/>
      <c r="E7" s="25"/>
      <c r="F7" s="25"/>
    </row>
    <row r="8" spans="1:22" ht="15">
      <c r="A8" s="25" t="s">
        <v>25</v>
      </c>
      <c r="B8" s="25"/>
      <c r="C8" s="25"/>
      <c r="D8" s="25"/>
      <c r="E8" s="25"/>
      <c r="F8" s="25"/>
      <c r="H8"/>
      <c r="J8"/>
      <c r="L8"/>
      <c r="N8"/>
      <c r="P8"/>
      <c r="R8"/>
      <c r="T8"/>
      <c r="V8"/>
    </row>
    <row r="9" spans="1:6" s="18" customFormat="1" ht="15.75" customHeight="1">
      <c r="A9" s="25" t="s">
        <v>29</v>
      </c>
      <c r="B9" s="25"/>
      <c r="C9" s="25"/>
      <c r="D9" s="25"/>
      <c r="E9" s="25"/>
      <c r="F9" s="25"/>
    </row>
    <row r="10" spans="1:22" ht="15" customHeight="1" outlineLevel="1">
      <c r="A10" s="38" t="s">
        <v>56</v>
      </c>
      <c r="B10" s="38"/>
      <c r="C10" s="38"/>
      <c r="D10" s="38"/>
      <c r="E10" s="38"/>
      <c r="F10" s="38"/>
      <c r="H10"/>
      <c r="J10"/>
      <c r="L10"/>
      <c r="N10"/>
      <c r="P10"/>
      <c r="R10"/>
      <c r="T10"/>
      <c r="V10"/>
    </row>
    <row r="11" s="18" customFormat="1" ht="9.75" customHeight="1"/>
    <row r="12" spans="1:22" ht="12.75" customHeight="1">
      <c r="A12" s="30" t="s">
        <v>2</v>
      </c>
      <c r="B12" s="30"/>
      <c r="C12" s="30"/>
      <c r="D12" s="30"/>
      <c r="E12" s="30"/>
      <c r="F12" s="19" t="s">
        <v>3</v>
      </c>
      <c r="H12"/>
      <c r="J12"/>
      <c r="L12"/>
      <c r="N12"/>
      <c r="P12"/>
      <c r="R12"/>
      <c r="T12"/>
      <c r="V12"/>
    </row>
    <row r="13" spans="1:22" ht="12.75" customHeight="1">
      <c r="A13" s="30" t="s">
        <v>26</v>
      </c>
      <c r="B13" s="30"/>
      <c r="C13" s="30"/>
      <c r="D13" s="30"/>
      <c r="E13" s="30"/>
      <c r="F13" s="20">
        <f>F15-F14-F16</f>
        <v>-385470.4700000002</v>
      </c>
      <c r="H13"/>
      <c r="J13"/>
      <c r="L13"/>
      <c r="N13"/>
      <c r="P13"/>
      <c r="R13"/>
      <c r="T13"/>
      <c r="V13"/>
    </row>
    <row r="14" spans="1:22" ht="11.25" customHeight="1" outlineLevel="1">
      <c r="A14" s="31" t="s">
        <v>4</v>
      </c>
      <c r="B14" s="31"/>
      <c r="C14" s="31"/>
      <c r="D14" s="31"/>
      <c r="E14" s="31"/>
      <c r="F14" s="21">
        <v>249385.04</v>
      </c>
      <c r="H14"/>
      <c r="J14"/>
      <c r="L14"/>
      <c r="N14"/>
      <c r="P14"/>
      <c r="R14"/>
      <c r="T14"/>
      <c r="V14"/>
    </row>
    <row r="15" spans="1:22" ht="11.25" customHeight="1" outlineLevel="1">
      <c r="A15" s="31" t="s">
        <v>5</v>
      </c>
      <c r="B15" s="31"/>
      <c r="C15" s="31"/>
      <c r="D15" s="31"/>
      <c r="E15" s="31"/>
      <c r="F15" s="21">
        <v>1921860.93</v>
      </c>
      <c r="H15"/>
      <c r="J15"/>
      <c r="L15"/>
      <c r="N15"/>
      <c r="P15"/>
      <c r="R15"/>
      <c r="T15"/>
      <c r="V15"/>
    </row>
    <row r="16" spans="1:22" ht="12.75" customHeight="1" outlineLevel="1" collapsed="1">
      <c r="A16" s="33" t="s">
        <v>6</v>
      </c>
      <c r="B16" s="33"/>
      <c r="C16" s="33"/>
      <c r="D16" s="33"/>
      <c r="E16" s="33"/>
      <c r="F16" s="20">
        <v>2057946.36</v>
      </c>
      <c r="H16"/>
      <c r="J16"/>
      <c r="L16"/>
      <c r="N16"/>
      <c r="P16"/>
      <c r="R16"/>
      <c r="T16"/>
      <c r="V16"/>
    </row>
    <row r="17" spans="1:22" ht="12.75" customHeight="1" hidden="1" outlineLevel="2">
      <c r="A17" s="34" t="s">
        <v>7</v>
      </c>
      <c r="B17" s="34"/>
      <c r="C17" s="34"/>
      <c r="D17" s="34"/>
      <c r="E17" s="34"/>
      <c r="F17" s="20">
        <v>1632169.79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32" t="s">
        <v>8</v>
      </c>
      <c r="B18" s="32"/>
      <c r="C18" s="32"/>
      <c r="D18" s="32"/>
      <c r="E18" s="32"/>
      <c r="F18" s="21">
        <v>86100.6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32" t="s">
        <v>9</v>
      </c>
      <c r="B19" s="32"/>
      <c r="C19" s="32"/>
      <c r="D19" s="32"/>
      <c r="E19" s="32"/>
      <c r="F19" s="21">
        <v>178038.48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32" t="s">
        <v>10</v>
      </c>
      <c r="B20" s="32"/>
      <c r="C20" s="32"/>
      <c r="D20" s="32"/>
      <c r="E20" s="32"/>
      <c r="F20" s="21">
        <v>62654.04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32" t="s">
        <v>11</v>
      </c>
      <c r="B21" s="32"/>
      <c r="C21" s="32"/>
      <c r="D21" s="32"/>
      <c r="E21" s="32"/>
      <c r="F21" s="21">
        <v>30149.76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32" t="s">
        <v>12</v>
      </c>
      <c r="B22" s="32"/>
      <c r="C22" s="32"/>
      <c r="D22" s="32"/>
      <c r="E22" s="32"/>
      <c r="F22" s="21">
        <v>7297.77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32" t="s">
        <v>53</v>
      </c>
      <c r="B23" s="32"/>
      <c r="C23" s="32"/>
      <c r="D23" s="32"/>
      <c r="E23" s="32"/>
      <c r="F23" s="21">
        <v>5182.06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32" t="s">
        <v>13</v>
      </c>
      <c r="B24" s="32"/>
      <c r="C24" s="32"/>
      <c r="D24" s="32"/>
      <c r="E24" s="32"/>
      <c r="F24" s="21">
        <v>27394.92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32" t="s">
        <v>14</v>
      </c>
      <c r="B25" s="32"/>
      <c r="C25" s="32"/>
      <c r="D25" s="32"/>
      <c r="E25" s="32"/>
      <c r="F25" s="21">
        <v>437330.49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32" t="s">
        <v>30</v>
      </c>
      <c r="B26" s="32"/>
      <c r="C26" s="32"/>
      <c r="D26" s="32"/>
      <c r="E26" s="32"/>
      <c r="F26" s="21">
        <v>188743.74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32" t="s">
        <v>15</v>
      </c>
      <c r="B27" s="32"/>
      <c r="C27" s="32"/>
      <c r="D27" s="32"/>
      <c r="E27" s="32"/>
      <c r="F27" s="21">
        <v>253311.48</v>
      </c>
      <c r="H27"/>
      <c r="J27"/>
      <c r="L27"/>
      <c r="N27"/>
      <c r="P27"/>
      <c r="R27"/>
      <c r="T27"/>
      <c r="V27"/>
    </row>
    <row r="28" spans="1:22" ht="11.25" customHeight="1" hidden="1" outlineLevel="3">
      <c r="A28" s="32" t="s">
        <v>31</v>
      </c>
      <c r="B28" s="32"/>
      <c r="C28" s="32"/>
      <c r="D28" s="32"/>
      <c r="E28" s="32"/>
      <c r="F28" s="21">
        <v>19957.16</v>
      </c>
      <c r="H28"/>
      <c r="J28"/>
      <c r="L28"/>
      <c r="N28"/>
      <c r="P28"/>
      <c r="R28"/>
      <c r="T28"/>
      <c r="V28"/>
    </row>
    <row r="29" spans="1:22" ht="11.25" customHeight="1" hidden="1" outlineLevel="3">
      <c r="A29" s="32" t="s">
        <v>16</v>
      </c>
      <c r="B29" s="32"/>
      <c r="C29" s="32"/>
      <c r="D29" s="32"/>
      <c r="E29" s="32"/>
      <c r="F29" s="21">
        <v>178837.42</v>
      </c>
      <c r="H29"/>
      <c r="J29"/>
      <c r="L29"/>
      <c r="N29"/>
      <c r="P29"/>
      <c r="R29"/>
      <c r="T29"/>
      <c r="V29"/>
    </row>
    <row r="30" spans="1:22" ht="11.25" customHeight="1" hidden="1" outlineLevel="3">
      <c r="A30" s="32" t="s">
        <v>17</v>
      </c>
      <c r="B30" s="32"/>
      <c r="C30" s="32"/>
      <c r="D30" s="32"/>
      <c r="E30" s="32"/>
      <c r="F30" s="21">
        <v>4699.44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32" t="s">
        <v>44</v>
      </c>
      <c r="B31" s="32"/>
      <c r="C31" s="32"/>
      <c r="D31" s="32"/>
      <c r="E31" s="32"/>
      <c r="F31" s="21">
        <v>2558.72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32" t="s">
        <v>18</v>
      </c>
      <c r="B32" s="32"/>
      <c r="C32" s="32"/>
      <c r="D32" s="32"/>
      <c r="E32" s="32"/>
      <c r="F32" s="21">
        <v>2034.72</v>
      </c>
      <c r="H32"/>
      <c r="J32"/>
      <c r="L32"/>
      <c r="N32"/>
      <c r="P32"/>
      <c r="R32"/>
      <c r="T32"/>
      <c r="V32"/>
    </row>
    <row r="33" spans="1:22" ht="11.25" customHeight="1" hidden="1" outlineLevel="3">
      <c r="A33" s="32" t="s">
        <v>19</v>
      </c>
      <c r="B33" s="32"/>
      <c r="C33" s="32"/>
      <c r="D33" s="32"/>
      <c r="E33" s="32"/>
      <c r="F33" s="21">
        <v>147878.99</v>
      </c>
      <c r="H33"/>
      <c r="J33"/>
      <c r="L33"/>
      <c r="N33"/>
      <c r="P33"/>
      <c r="R33"/>
      <c r="T33"/>
      <c r="V33"/>
    </row>
    <row r="34" spans="1:22" ht="12.75" customHeight="1" hidden="1" outlineLevel="2">
      <c r="A34" s="34" t="s">
        <v>20</v>
      </c>
      <c r="B34" s="34"/>
      <c r="C34" s="34"/>
      <c r="D34" s="34"/>
      <c r="E34" s="34"/>
      <c r="F34" s="20">
        <v>425776.57</v>
      </c>
      <c r="H34"/>
      <c r="J34"/>
      <c r="L34"/>
      <c r="N34"/>
      <c r="P34"/>
      <c r="R34"/>
      <c r="T34"/>
      <c r="V34"/>
    </row>
    <row r="35" spans="1:22" ht="11.25" customHeight="1" hidden="1" outlineLevel="3">
      <c r="A35" s="32" t="s">
        <v>46</v>
      </c>
      <c r="B35" s="32"/>
      <c r="C35" s="32"/>
      <c r="D35" s="32"/>
      <c r="E35" s="32"/>
      <c r="F35" s="21">
        <v>67793.72</v>
      </c>
      <c r="H35"/>
      <c r="J35"/>
      <c r="L35"/>
      <c r="N35"/>
      <c r="P35"/>
      <c r="R35"/>
      <c r="T35"/>
      <c r="V35"/>
    </row>
    <row r="36" spans="1:22" ht="11.25" customHeight="1" hidden="1" outlineLevel="3">
      <c r="A36" s="32" t="s">
        <v>21</v>
      </c>
      <c r="B36" s="32"/>
      <c r="C36" s="32"/>
      <c r="D36" s="32"/>
      <c r="E36" s="32"/>
      <c r="F36" s="21">
        <v>155162.67</v>
      </c>
      <c r="H36"/>
      <c r="J36"/>
      <c r="L36"/>
      <c r="N36"/>
      <c r="P36"/>
      <c r="R36"/>
      <c r="T36"/>
      <c r="V36"/>
    </row>
    <row r="37" spans="1:22" ht="11.25" customHeight="1" hidden="1" outlineLevel="3">
      <c r="A37" s="32" t="s">
        <v>48</v>
      </c>
      <c r="B37" s="32"/>
      <c r="C37" s="32"/>
      <c r="D37" s="32"/>
      <c r="E37" s="32"/>
      <c r="F37" s="21">
        <v>3065.95</v>
      </c>
      <c r="H37"/>
      <c r="J37"/>
      <c r="L37"/>
      <c r="N37"/>
      <c r="P37"/>
      <c r="R37"/>
      <c r="T37"/>
      <c r="V37"/>
    </row>
    <row r="38" spans="1:22" ht="11.25" customHeight="1" hidden="1" outlineLevel="3">
      <c r="A38" s="32" t="s">
        <v>22</v>
      </c>
      <c r="B38" s="32"/>
      <c r="C38" s="32"/>
      <c r="D38" s="32"/>
      <c r="E38" s="32"/>
      <c r="F38" s="21">
        <v>133168.21</v>
      </c>
      <c r="H38"/>
      <c r="J38"/>
      <c r="L38"/>
      <c r="N38"/>
      <c r="P38"/>
      <c r="R38"/>
      <c r="T38"/>
      <c r="V38"/>
    </row>
    <row r="39" spans="1:22" ht="11.25" customHeight="1" hidden="1" outlineLevel="3">
      <c r="A39" s="32" t="s">
        <v>49</v>
      </c>
      <c r="B39" s="32"/>
      <c r="C39" s="32"/>
      <c r="D39" s="32"/>
      <c r="E39" s="32"/>
      <c r="F39" s="21">
        <v>2874.79</v>
      </c>
      <c r="H39"/>
      <c r="J39"/>
      <c r="L39"/>
      <c r="N39"/>
      <c r="P39"/>
      <c r="R39"/>
      <c r="T39"/>
      <c r="V39"/>
    </row>
    <row r="40" spans="1:22" ht="11.25" customHeight="1" hidden="1" outlineLevel="3">
      <c r="A40" s="32" t="s">
        <v>50</v>
      </c>
      <c r="B40" s="32"/>
      <c r="C40" s="32"/>
      <c r="D40" s="32"/>
      <c r="E40" s="32"/>
      <c r="F40" s="21">
        <v>9289.28</v>
      </c>
      <c r="H40"/>
      <c r="J40"/>
      <c r="L40"/>
      <c r="N40"/>
      <c r="P40"/>
      <c r="R40"/>
      <c r="T40"/>
      <c r="V40"/>
    </row>
    <row r="41" spans="1:22" ht="11.25" customHeight="1" hidden="1" outlineLevel="3">
      <c r="A41" s="32" t="s">
        <v>51</v>
      </c>
      <c r="B41" s="32"/>
      <c r="C41" s="32"/>
      <c r="D41" s="32"/>
      <c r="E41" s="32"/>
      <c r="F41" s="21">
        <v>54421.95</v>
      </c>
      <c r="H41"/>
      <c r="J41"/>
      <c r="L41"/>
      <c r="N41"/>
      <c r="P41"/>
      <c r="R41"/>
      <c r="T41"/>
      <c r="V41"/>
    </row>
    <row r="42" spans="1:22" ht="11.25" hidden="1">
      <c r="A42" s="22" t="s">
        <v>27</v>
      </c>
      <c r="B42" s="22"/>
      <c r="C42" s="22"/>
      <c r="D42" s="22"/>
      <c r="E42" s="22"/>
      <c r="F42" s="22"/>
      <c r="H42"/>
      <c r="J42"/>
      <c r="L42"/>
      <c r="N42"/>
      <c r="P42"/>
      <c r="R42"/>
      <c r="T42"/>
      <c r="V42"/>
    </row>
    <row r="43" spans="1:22" ht="11.25" hidden="1">
      <c r="A43" s="22"/>
      <c r="B43" s="22"/>
      <c r="C43" s="23" t="s">
        <v>28</v>
      </c>
      <c r="D43" s="22"/>
      <c r="E43" s="22"/>
      <c r="F43" s="22"/>
      <c r="H43"/>
      <c r="J43"/>
      <c r="L43"/>
      <c r="N43"/>
      <c r="P43"/>
      <c r="R43"/>
      <c r="T43"/>
      <c r="V43"/>
    </row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36" t="s">
        <v>33</v>
      </c>
      <c r="B70" s="36"/>
      <c r="C70" s="36"/>
      <c r="D70" s="36"/>
      <c r="E70" s="36"/>
      <c r="F70" s="24">
        <f>VLOOKUP(G70:G71,A15:F51,6,FALSE)</f>
        <v>253311.48</v>
      </c>
      <c r="G70" t="s">
        <v>15</v>
      </c>
    </row>
    <row r="71" spans="1:7" ht="12.75">
      <c r="A71" s="37" t="s">
        <v>34</v>
      </c>
      <c r="B71" s="37"/>
      <c r="C71" s="37"/>
      <c r="D71" s="37"/>
      <c r="E71" s="37"/>
      <c r="F71" s="24">
        <f>VLOOKUP(G71:G72,A16:F52,6,FALSE)</f>
        <v>178038.48</v>
      </c>
      <c r="G71" t="s">
        <v>9</v>
      </c>
    </row>
    <row r="72" spans="1:16" ht="22.5" customHeight="1">
      <c r="A72" s="35" t="s">
        <v>35</v>
      </c>
      <c r="B72" s="35"/>
      <c r="C72" s="35"/>
      <c r="D72" s="35"/>
      <c r="E72" s="35"/>
      <c r="F72" s="24">
        <f>SUMIF(G72:P72,"&lt;&gt;#Н/Д")</f>
        <v>359190.55</v>
      </c>
      <c r="G72" t="s">
        <v>22</v>
      </c>
      <c r="H72" s="10">
        <f>VLOOKUP(G72,A15:F50,6,FALSE)</f>
        <v>133168.21</v>
      </c>
      <c r="I72" t="s">
        <v>46</v>
      </c>
      <c r="J72" s="10">
        <f>VLOOKUP(I72,A15:F50,6,FALSE)</f>
        <v>67793.72</v>
      </c>
      <c r="K72" t="s">
        <v>47</v>
      </c>
      <c r="L72" s="10" t="e">
        <f>VLOOKUP(K72,A15:F50,6,FALSE)</f>
        <v>#N/A</v>
      </c>
      <c r="M72" s="12" t="s">
        <v>21</v>
      </c>
      <c r="N72" s="10">
        <f>VLOOKUP(M72,A15:F50,6,FALSE)</f>
        <v>155162.67</v>
      </c>
      <c r="O72" s="12" t="s">
        <v>48</v>
      </c>
      <c r="P72" s="10">
        <f>VLOOKUP(O72,A14:F50,6,FALSE)</f>
        <v>3065.95</v>
      </c>
    </row>
    <row r="73" spans="1:22" ht="33.75" customHeight="1">
      <c r="A73" s="35" t="s">
        <v>36</v>
      </c>
      <c r="B73" s="35"/>
      <c r="C73" s="35"/>
      <c r="D73" s="35"/>
      <c r="E73" s="35"/>
      <c r="F73" s="24">
        <f>SUMIF(G73:V73,"&lt;&gt;#Н/Д")</f>
        <v>255304.94</v>
      </c>
      <c r="G73" t="s">
        <v>53</v>
      </c>
      <c r="H73" s="10">
        <f>VLOOKUP(G73,A15:F50,6,FALSE)</f>
        <v>5182.06</v>
      </c>
      <c r="I73" t="s">
        <v>16</v>
      </c>
      <c r="J73" s="10">
        <f>VLOOKUP(I73,A15:F50,6,FALSE)</f>
        <v>178837.42</v>
      </c>
      <c r="K73" t="s">
        <v>17</v>
      </c>
      <c r="L73" s="10">
        <f>VLOOKUP(K73,A15:F50,6,FALSE)</f>
        <v>4699.44</v>
      </c>
      <c r="M73" t="s">
        <v>49</v>
      </c>
      <c r="N73" s="10">
        <f>VLOOKUP(M73,A15:F50,6,FALSE)</f>
        <v>2874.79</v>
      </c>
      <c r="O73" t="s">
        <v>50</v>
      </c>
      <c r="P73" s="10">
        <f>VLOOKUP(O73,A15:F50,6,FALSE)</f>
        <v>9289.28</v>
      </c>
      <c r="Q73" t="s">
        <v>51</v>
      </c>
      <c r="R73" s="10">
        <f>VLOOKUP(Q73,A15:F50,6,FALSE)</f>
        <v>54421.95</v>
      </c>
      <c r="S73" t="s">
        <v>23</v>
      </c>
      <c r="T73" s="10" t="e">
        <f>VLOOKUP(S73,A15:F50,6,FALSE)</f>
        <v>#N/A</v>
      </c>
      <c r="U73" t="s">
        <v>52</v>
      </c>
      <c r="V73" s="10" t="e">
        <f>VLOOKUP(U73,A15:F50,6,FALSE)</f>
        <v>#N/A</v>
      </c>
    </row>
    <row r="74" spans="1:7" ht="22.5" customHeight="1">
      <c r="A74" s="35" t="s">
        <v>37</v>
      </c>
      <c r="B74" s="35"/>
      <c r="C74" s="35"/>
      <c r="D74" s="35"/>
      <c r="E74" s="35"/>
      <c r="F74" s="24">
        <f>VLOOKUP(G74,A15:F50,6,FALSE)</f>
        <v>188743.74</v>
      </c>
      <c r="G74" t="s">
        <v>30</v>
      </c>
    </row>
    <row r="75" spans="1:7" ht="12.75">
      <c r="A75" s="35" t="s">
        <v>38</v>
      </c>
      <c r="B75" s="35"/>
      <c r="C75" s="35"/>
      <c r="D75" s="35"/>
      <c r="E75" s="35"/>
      <c r="F75" s="24">
        <f>VLOOKUP(G75:G76,A20:F56,6,FALSE)</f>
        <v>2034.72</v>
      </c>
      <c r="G75" t="s">
        <v>18</v>
      </c>
    </row>
    <row r="76" spans="1:7" ht="22.5" customHeight="1">
      <c r="A76" s="35" t="s">
        <v>39</v>
      </c>
      <c r="B76" s="35"/>
      <c r="C76" s="35"/>
      <c r="D76" s="35"/>
      <c r="E76" s="35"/>
      <c r="F76" s="24">
        <f>VLOOKUP(G76:G77,A21:F57,6,FALSE)</f>
        <v>19957.16</v>
      </c>
      <c r="G76" t="s">
        <v>31</v>
      </c>
    </row>
    <row r="77" spans="1:12" ht="12.75">
      <c r="A77" s="35" t="s">
        <v>40</v>
      </c>
      <c r="B77" s="35"/>
      <c r="C77" s="35"/>
      <c r="D77" s="35"/>
      <c r="E77" s="35"/>
      <c r="F77" s="24">
        <f>SUMIF(G77:L77,"&lt;&gt;#Н/Д")</f>
        <v>205423.66999999998</v>
      </c>
      <c r="G77" t="s">
        <v>11</v>
      </c>
      <c r="H77" s="10">
        <f>VLOOKUP(G77,A15:F50,6,FALSE)</f>
        <v>30149.76</v>
      </c>
      <c r="I77" t="s">
        <v>13</v>
      </c>
      <c r="J77" s="10">
        <f>VLOOKUP(I77,A15:F50,6,FALSE)</f>
        <v>27394.92</v>
      </c>
      <c r="K77" t="s">
        <v>19</v>
      </c>
      <c r="L77" s="10">
        <f>VLOOKUP(K77,A15:F50,6,FALSE)</f>
        <v>147878.99</v>
      </c>
    </row>
    <row r="78" spans="1:7" ht="22.5" customHeight="1">
      <c r="A78" s="36" t="s">
        <v>41</v>
      </c>
      <c r="B78" s="36"/>
      <c r="C78" s="36"/>
      <c r="D78" s="36"/>
      <c r="E78" s="36"/>
      <c r="F78" s="24">
        <f>VLOOKUP(G78:G79,A23:F59,6,FALSE)</f>
        <v>2558.72</v>
      </c>
      <c r="G78" t="s">
        <v>44</v>
      </c>
    </row>
    <row r="79" spans="1:11" ht="22.5" customHeight="1">
      <c r="A79" s="36" t="s">
        <v>42</v>
      </c>
      <c r="B79" s="36"/>
      <c r="C79" s="36"/>
      <c r="D79" s="36"/>
      <c r="E79" s="36"/>
      <c r="F79" s="24">
        <f>VLOOKUP(G79,A15:F50,6,FALSE)</f>
        <v>86100.6</v>
      </c>
      <c r="G79" s="8" t="s">
        <v>8</v>
      </c>
      <c r="H79" s="11"/>
      <c r="I79" s="7"/>
      <c r="J79" s="11"/>
      <c r="K79" s="7"/>
    </row>
    <row r="80" spans="1:16" ht="33.75" customHeight="1">
      <c r="A80" s="36" t="s">
        <v>43</v>
      </c>
      <c r="B80" s="36"/>
      <c r="C80" s="36"/>
      <c r="D80" s="36"/>
      <c r="E80" s="36"/>
      <c r="F80" s="24">
        <f>SUMIF(G80:P80,"&lt;&gt;#Н/Д")</f>
        <v>507282.3</v>
      </c>
      <c r="G80" t="s">
        <v>14</v>
      </c>
      <c r="H80" s="10">
        <f>VLOOKUP(G80,A15:F50,6,FALSE)</f>
        <v>437330.49</v>
      </c>
      <c r="I80" t="s">
        <v>10</v>
      </c>
      <c r="J80" s="10">
        <f>VLOOKUP(I80,A15:F50,6,FALSE)</f>
        <v>62654.04</v>
      </c>
      <c r="K80" t="s">
        <v>45</v>
      </c>
      <c r="L80" s="10" t="e">
        <f>VLOOKUP(K80,A15:F50,6,FALSE)</f>
        <v>#N/A</v>
      </c>
      <c r="M80" t="s">
        <v>12</v>
      </c>
      <c r="N80" s="10">
        <f>VLOOKUP(M80,A15:F50,6,FALSE)</f>
        <v>7297.77</v>
      </c>
      <c r="O80" t="s">
        <v>54</v>
      </c>
      <c r="P80" s="10" t="e">
        <f>VLOOKUP(O80,A15:F50,6,FALSE)</f>
        <v>#N/A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2057946.3599999999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7">
    <mergeCell ref="A39:E39"/>
    <mergeCell ref="A40:E40"/>
    <mergeCell ref="A41:E41"/>
    <mergeCell ref="A35:E35"/>
    <mergeCell ref="A36:E36"/>
    <mergeCell ref="A37:E37"/>
    <mergeCell ref="A38:E38"/>
    <mergeCell ref="A10:F10"/>
    <mergeCell ref="A32:E32"/>
    <mergeCell ref="A33:E33"/>
    <mergeCell ref="A34:E34"/>
    <mergeCell ref="A24:E24"/>
    <mergeCell ref="A25:E25"/>
    <mergeCell ref="A26:E26"/>
    <mergeCell ref="A27:E27"/>
    <mergeCell ref="A20:E20"/>
    <mergeCell ref="A21:E21"/>
    <mergeCell ref="A80:E80"/>
    <mergeCell ref="A74:E74"/>
    <mergeCell ref="A75:E75"/>
    <mergeCell ref="A76:E76"/>
    <mergeCell ref="A77:E77"/>
    <mergeCell ref="A73:E73"/>
    <mergeCell ref="A78:E78"/>
    <mergeCell ref="A79:E79"/>
    <mergeCell ref="A28:E28"/>
    <mergeCell ref="A29:E29"/>
    <mergeCell ref="A30:E30"/>
    <mergeCell ref="A31:E31"/>
    <mergeCell ref="A70:E70"/>
    <mergeCell ref="A71:E71"/>
    <mergeCell ref="A72:E72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9:F9"/>
    <mergeCell ref="A2:F2"/>
    <mergeCell ref="A5:F5"/>
    <mergeCell ref="A7:F7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2016-04-05T11:45:24Z</dcterms:modified>
  <cp:category/>
  <cp:version/>
  <cp:contentType/>
  <cp:contentStatus/>
  <cp:revision>1</cp:revision>
</cp:coreProperties>
</file>