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<sst xmlns="http://schemas.openxmlformats.org/spreadsheetml/2006/main" count="74" uniqueCount="56">
  <si>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</si>
  <si>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</si>
  <si>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</si>
  <si>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</si>
  <si>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</si>
  <si>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</si>
  <si>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</si>
  <si>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</si>
  <si>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</si>
  <si>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</si>
  <si>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</si>
  <si>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</si>
  <si>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</si>
  <si>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</si>
  <si>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</si>
  <si>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</si>
  <si>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</si>
  <si>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</si>
  <si>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</si>
  <si>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</si>
  <si>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</si>
  <si>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</si>
  <si>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</si>
  <si>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</si>
  <si>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</si>
  <si>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</si>
  <si>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</si>
  <si>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</si>
  <si>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</si>
  <si>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</si>
  <si>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</si>
  <si>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</si>
  <si>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</si>
  <si>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</si>
  <si>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</si>
  <si>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</si>
  <si>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</si>
  <si>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</si>
  <si>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</si>
  <si>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</si>
  <si>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</si>
  <si>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</si>
  <si>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</si>
  <si>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</si>
  <si>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</si>
  <si>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</si>
  <si>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</si>
  <si>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</si>
  <si>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</si>
  <si>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</si>
  <si>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</si>
  <si>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</si>
  <si>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</si>
  <si>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</si>
  <si>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</si>
  <si>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ул.Жуковского, дом № 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</si>
</sst>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X70" sqref="X7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4" t="s">
        <v>1</v>
      </c>
      <c r="B2" s="25"/>
      <c r="C2" s="25"/>
      <c r="D2" s="25"/>
      <c r="E2" s="24"/>
      <c r="F2" s="24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31" t="s">
        <v>24</v>
      </c>
      <c r="B4" s="31"/>
      <c r="C4" s="31"/>
      <c r="D4" s="31"/>
      <c r="E4" s="31"/>
      <c r="F4" s="31"/>
    </row>
    <row r="5" spans="1:22" ht="15">
      <c r="A5" s="31" t="s">
        <v>25</v>
      </c>
      <c r="B5" s="31"/>
      <c r="C5" s="31"/>
      <c r="D5" s="31"/>
      <c r="E5" s="31"/>
      <c r="F5" s="31"/>
      <c r="H5"/>
      <c r="J5"/>
      <c r="L5"/>
      <c r="N5"/>
      <c r="P5"/>
      <c r="R5"/>
      <c r="T5"/>
      <c r="V5"/>
    </row>
    <row r="6" spans="1:6" s="17" customFormat="1" ht="15.75" customHeight="1">
      <c r="A6" s="31" t="s">
        <v>29</v>
      </c>
      <c r="B6" s="31"/>
      <c r="C6" s="31"/>
      <c r="D6" s="31"/>
      <c r="E6" s="31"/>
      <c r="F6" s="31"/>
    </row>
    <row r="7" spans="1:22" ht="15" customHeight="1" outlineLevel="1">
      <c r="A7" s="32" t="s">
        <v>55</v>
      </c>
      <c r="B7" s="32"/>
      <c r="C7" s="32"/>
      <c r="D7" s="32"/>
      <c r="E7" s="32"/>
      <c r="F7" s="32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6" t="s">
        <v>2</v>
      </c>
      <c r="B9" s="26"/>
      <c r="C9" s="26"/>
      <c r="D9" s="26"/>
      <c r="E9" s="26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6" t="s">
        <v>26</v>
      </c>
      <c r="B10" s="26"/>
      <c r="C10" s="26"/>
      <c r="D10" s="26"/>
      <c r="E10" s="26"/>
      <c r="F10" s="19">
        <f>F12-F11-F13</f>
        <v>-199859.94999999995</v>
      </c>
      <c r="H10"/>
      <c r="J10"/>
      <c r="L10"/>
      <c r="N10"/>
      <c r="P10"/>
      <c r="R10"/>
      <c r="T10"/>
      <c r="V10"/>
    </row>
    <row r="11" spans="1:22" ht="11.25" customHeight="1" outlineLevel="1">
      <c r="A11" s="27" t="s">
        <v>4</v>
      </c>
      <c r="B11" s="27"/>
      <c r="C11" s="27"/>
      <c r="D11" s="27"/>
      <c r="E11" s="27"/>
      <c r="F11" s="20">
        <v>208523.39</v>
      </c>
      <c r="H11"/>
      <c r="J11"/>
      <c r="L11"/>
      <c r="N11"/>
      <c r="P11"/>
      <c r="R11"/>
      <c r="T11"/>
      <c r="V11"/>
    </row>
    <row r="12" spans="1:22" ht="11.25" customHeight="1" outlineLevel="1">
      <c r="A12" s="27" t="s">
        <v>5</v>
      </c>
      <c r="B12" s="27"/>
      <c r="C12" s="27"/>
      <c r="D12" s="27"/>
      <c r="E12" s="27"/>
      <c r="F12" s="20">
        <v>596650.79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28" t="s">
        <v>6</v>
      </c>
      <c r="B13" s="28"/>
      <c r="C13" s="28"/>
      <c r="D13" s="28"/>
      <c r="E13" s="28"/>
      <c r="F13" s="19">
        <v>587987.35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9" t="s">
        <v>7</v>
      </c>
      <c r="B14" s="29"/>
      <c r="C14" s="29"/>
      <c r="D14" s="29"/>
      <c r="E14" s="29"/>
      <c r="F14" s="19">
        <v>584891.07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0" t="s">
        <v>8</v>
      </c>
      <c r="B15" s="30"/>
      <c r="C15" s="30"/>
      <c r="D15" s="30"/>
      <c r="E15" s="30"/>
      <c r="F15" s="20">
        <v>34393.92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0" t="s">
        <v>9</v>
      </c>
      <c r="B16" s="30"/>
      <c r="C16" s="30"/>
      <c r="D16" s="30"/>
      <c r="E16" s="30"/>
      <c r="F16" s="20">
        <v>71119.68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0" t="s">
        <v>10</v>
      </c>
      <c r="B17" s="30"/>
      <c r="C17" s="30"/>
      <c r="D17" s="30"/>
      <c r="E17" s="30"/>
      <c r="F17" s="20">
        <v>25027.92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0" t="s">
        <v>11</v>
      </c>
      <c r="B18" s="30"/>
      <c r="C18" s="30"/>
      <c r="D18" s="30"/>
      <c r="E18" s="30"/>
      <c r="F18" s="20">
        <v>16746.12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0" t="s">
        <v>53</v>
      </c>
      <c r="B19" s="30"/>
      <c r="C19" s="30"/>
      <c r="D19" s="30"/>
      <c r="E19" s="30"/>
      <c r="F19" s="20">
        <v>30622.56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0" t="s">
        <v>13</v>
      </c>
      <c r="B20" s="30"/>
      <c r="C20" s="30"/>
      <c r="D20" s="30"/>
      <c r="E20" s="30"/>
      <c r="F20" s="20">
        <v>8504.66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0" t="s">
        <v>14</v>
      </c>
      <c r="B21" s="30"/>
      <c r="C21" s="30"/>
      <c r="D21" s="30"/>
      <c r="E21" s="30"/>
      <c r="F21" s="20">
        <v>116518.39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0" t="s">
        <v>15</v>
      </c>
      <c r="B22" s="30"/>
      <c r="C22" s="30"/>
      <c r="D22" s="30"/>
      <c r="E22" s="30"/>
      <c r="F22" s="20">
        <v>92351.76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0" t="s">
        <v>31</v>
      </c>
      <c r="B23" s="30"/>
      <c r="C23" s="30"/>
      <c r="D23" s="30"/>
      <c r="E23" s="30"/>
      <c r="F23" s="20">
        <v>12928.94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0" t="s">
        <v>16</v>
      </c>
      <c r="B24" s="30"/>
      <c r="C24" s="30"/>
      <c r="D24" s="30"/>
      <c r="E24" s="30"/>
      <c r="F24" s="20">
        <v>109233.26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0" t="s">
        <v>17</v>
      </c>
      <c r="B25" s="30"/>
      <c r="C25" s="30"/>
      <c r="D25" s="30"/>
      <c r="E25" s="30"/>
      <c r="F25" s="20">
        <v>5037.68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0" t="s">
        <v>44</v>
      </c>
      <c r="B26" s="30"/>
      <c r="C26" s="30"/>
      <c r="D26" s="30"/>
      <c r="E26" s="30"/>
      <c r="F26" s="20">
        <v>2203.74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0" t="s">
        <v>18</v>
      </c>
      <c r="B27" s="30"/>
      <c r="C27" s="30"/>
      <c r="D27" s="30"/>
      <c r="E27" s="30"/>
      <c r="F27" s="20">
        <v>1130.4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0" t="s">
        <v>19</v>
      </c>
      <c r="B28" s="30"/>
      <c r="C28" s="30"/>
      <c r="D28" s="30"/>
      <c r="E28" s="30"/>
      <c r="F28" s="20">
        <v>59072.04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29" t="s">
        <v>20</v>
      </c>
      <c r="B29" s="29"/>
      <c r="C29" s="29"/>
      <c r="D29" s="29"/>
      <c r="E29" s="29"/>
      <c r="F29" s="19">
        <v>3096.28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0" t="s">
        <v>54</v>
      </c>
      <c r="B30" s="30"/>
      <c r="C30" s="30"/>
      <c r="D30" s="30"/>
      <c r="E30" s="30"/>
      <c r="F30" s="21">
        <v>242.08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0" t="s">
        <v>21</v>
      </c>
      <c r="B31" s="30"/>
      <c r="C31" s="30"/>
      <c r="D31" s="30"/>
      <c r="E31" s="30"/>
      <c r="F31" s="20">
        <v>2854.2</v>
      </c>
      <c r="H31"/>
      <c r="J31"/>
      <c r="L31"/>
      <c r="N31"/>
      <c r="P31"/>
      <c r="R31"/>
      <c r="T31"/>
      <c r="V31"/>
    </row>
    <row r="32" spans="1:22" ht="11.25" hidden="1">
      <c r="A32" s="22" t="s">
        <v>27</v>
      </c>
      <c r="B32" s="22"/>
      <c r="C32" s="22"/>
      <c r="D32" s="22"/>
      <c r="E32" s="22"/>
      <c r="F32" s="22"/>
      <c r="H32"/>
      <c r="J32"/>
      <c r="L32"/>
      <c r="N32"/>
      <c r="P32"/>
      <c r="R32"/>
      <c r="T32"/>
      <c r="V32"/>
    </row>
    <row r="33" spans="1:22" ht="11.25" hidden="1">
      <c r="A33" s="22"/>
      <c r="B33" s="22"/>
      <c r="C33" s="23" t="s">
        <v>28</v>
      </c>
      <c r="D33" s="22"/>
      <c r="E33" s="22"/>
      <c r="F33" s="22"/>
      <c r="H33"/>
      <c r="J33"/>
      <c r="L33"/>
      <c r="N33"/>
      <c r="P33"/>
      <c r="R33"/>
      <c r="T33"/>
      <c r="V33"/>
    </row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4" t="s">
        <v>33</v>
      </c>
      <c r="B70" s="34"/>
      <c r="C70" s="34"/>
      <c r="D70" s="34"/>
      <c r="E70" s="34"/>
      <c r="F70" s="36">
        <f>VLOOKUP(G70:G71,A15:F51,6,FALSE)</f>
        <v>92351.76</v>
      </c>
      <c r="G70" t="s">
        <v>15</v>
      </c>
    </row>
    <row r="71" spans="1:7" ht="12.75">
      <c r="A71" s="35" t="s">
        <v>34</v>
      </c>
      <c r="B71" s="35"/>
      <c r="C71" s="35"/>
      <c r="D71" s="35"/>
      <c r="E71" s="35"/>
      <c r="F71" s="36">
        <f>VLOOKUP(G71:G72,A16:F52,6,FALSE)</f>
        <v>71119.68</v>
      </c>
      <c r="G71" t="s">
        <v>9</v>
      </c>
    </row>
    <row r="72" spans="1:16" ht="22.5" customHeight="1">
      <c r="A72" s="33" t="s">
        <v>35</v>
      </c>
      <c r="B72" s="33"/>
      <c r="C72" s="33"/>
      <c r="D72" s="33"/>
      <c r="E72" s="33"/>
      <c r="F72" s="36">
        <f>SUMIF(G72:P72,"&lt;&gt;#Н/Д")</f>
        <v>2854.2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2854.2</v>
      </c>
      <c r="O72" s="12" t="s">
        <v>48</v>
      </c>
      <c r="P72" s="10" t="e">
        <f>VLOOKUP(O72,A14:F50,6,FALSE)</f>
        <v>#N/A</v>
      </c>
    </row>
    <row r="73" spans="1:22" ht="33.75" customHeight="1">
      <c r="A73" s="33" t="s">
        <v>36</v>
      </c>
      <c r="B73" s="33"/>
      <c r="C73" s="33"/>
      <c r="D73" s="33"/>
      <c r="E73" s="33"/>
      <c r="F73" s="36">
        <f>SUMIF(G73:V73,"&lt;&gt;#Н/Д")</f>
        <v>144893.5</v>
      </c>
      <c r="G73" t="s">
        <v>53</v>
      </c>
      <c r="H73" s="10">
        <f>VLOOKUP(G73,A15:F50,6,FALSE)</f>
        <v>30622.56</v>
      </c>
      <c r="I73" t="s">
        <v>16</v>
      </c>
      <c r="J73" s="10">
        <f>VLOOKUP(I73,A15:F50,6,FALSE)</f>
        <v>109233.26</v>
      </c>
      <c r="K73" t="s">
        <v>17</v>
      </c>
      <c r="L73" s="10">
        <f>VLOOKUP(K73,A15:F50,6,FALSE)</f>
        <v>5037.68</v>
      </c>
      <c r="M73" t="s">
        <v>49</v>
      </c>
      <c r="N73" s="10" t="e">
        <f>VLOOKUP(M73,A15:F50,6,FALSE)</f>
        <v>#N/A</v>
      </c>
      <c r="O73" t="s">
        <v>50</v>
      </c>
      <c r="P73" s="10" t="e">
        <f>VLOOKUP(O73,A15:F50,6,FALSE)</f>
        <v>#N/A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33" t="s">
        <v>37</v>
      </c>
      <c r="B74" s="33"/>
      <c r="C74" s="33"/>
      <c r="D74" s="33"/>
      <c r="E74" s="33"/>
      <c r="F74" s="36"/>
      <c r="G74" t="s">
        <v>30</v>
      </c>
    </row>
    <row r="75" spans="1:7" ht="12.75">
      <c r="A75" s="33" t="s">
        <v>38</v>
      </c>
      <c r="B75" s="33"/>
      <c r="C75" s="33"/>
      <c r="D75" s="33"/>
      <c r="E75" s="33"/>
      <c r="F75" s="36">
        <f>VLOOKUP(G75:G76,A20:F56,6,FALSE)</f>
        <v>1130.4</v>
      </c>
      <c r="G75" t="s">
        <v>18</v>
      </c>
    </row>
    <row r="76" spans="1:7" ht="22.5" customHeight="1">
      <c r="A76" s="33" t="s">
        <v>39</v>
      </c>
      <c r="B76" s="33"/>
      <c r="C76" s="33"/>
      <c r="D76" s="33"/>
      <c r="E76" s="33"/>
      <c r="F76" s="36">
        <f>VLOOKUP(G76:G77,A21:F57,6,FALSE)</f>
        <v>12928.94</v>
      </c>
      <c r="G76" t="s">
        <v>31</v>
      </c>
    </row>
    <row r="77" spans="1:12" ht="12.75">
      <c r="A77" s="33" t="s">
        <v>40</v>
      </c>
      <c r="B77" s="33"/>
      <c r="C77" s="33"/>
      <c r="D77" s="33"/>
      <c r="E77" s="33"/>
      <c r="F77" s="36">
        <f>SUMIF(G77:L77,"&lt;&gt;#Н/Д")</f>
        <v>84322.82</v>
      </c>
      <c r="G77" t="s">
        <v>11</v>
      </c>
      <c r="H77" s="10">
        <f>VLOOKUP(G77,A15:F50,6,FALSE)</f>
        <v>16746.12</v>
      </c>
      <c r="I77" t="s">
        <v>13</v>
      </c>
      <c r="J77" s="10">
        <f>VLOOKUP(I77,A15:F50,6,FALSE)</f>
        <v>8504.66</v>
      </c>
      <c r="K77" t="s">
        <v>19</v>
      </c>
      <c r="L77" s="10">
        <f>VLOOKUP(K77,A15:F50,6,FALSE)</f>
        <v>59072.04</v>
      </c>
    </row>
    <row r="78" spans="1:7" ht="22.5" customHeight="1">
      <c r="A78" s="34" t="s">
        <v>41</v>
      </c>
      <c r="B78" s="34"/>
      <c r="C78" s="34"/>
      <c r="D78" s="34"/>
      <c r="E78" s="34"/>
      <c r="F78" s="36">
        <f>VLOOKUP(G78:G79,A23:F59,6,FALSE)</f>
        <v>2203.74</v>
      </c>
      <c r="G78" t="s">
        <v>44</v>
      </c>
    </row>
    <row r="79" spans="1:11" ht="22.5" customHeight="1">
      <c r="A79" s="34" t="s">
        <v>42</v>
      </c>
      <c r="B79" s="34"/>
      <c r="C79" s="34"/>
      <c r="D79" s="34"/>
      <c r="E79" s="34"/>
      <c r="F79" s="36">
        <f>VLOOKUP(G79,A15:F50,6,FALSE)</f>
        <v>34393.92</v>
      </c>
      <c r="G79" s="8" t="s">
        <v>8</v>
      </c>
      <c r="H79" s="11"/>
      <c r="I79" s="7"/>
      <c r="J79" s="11"/>
      <c r="K79" s="7"/>
    </row>
    <row r="80" spans="1:16" ht="33.75" customHeight="1">
      <c r="A80" s="34" t="s">
        <v>43</v>
      </c>
      <c r="B80" s="34"/>
      <c r="C80" s="34"/>
      <c r="D80" s="34"/>
      <c r="E80" s="34"/>
      <c r="F80" s="36">
        <f>SUMIF(G80:P80,"&lt;&gt;#Н/Д")</f>
        <v>141788.38999999998</v>
      </c>
      <c r="G80" t="s">
        <v>14</v>
      </c>
      <c r="H80" s="10">
        <f>VLOOKUP(G80,A15:F50,6,FALSE)</f>
        <v>116518.39</v>
      </c>
      <c r="I80" t="s">
        <v>10</v>
      </c>
      <c r="J80" s="10">
        <f>VLOOKUP(I80,A15:F50,6,FALSE)</f>
        <v>25027.92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>
        <f>VLOOKUP(O80,A15:F50,6,FALSE)</f>
        <v>242.08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587987.35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39"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2016-04-05T07:43:06Z</dcterms:modified>
  <cp:category/>
  <cp:version/>
  <cp:contentType/>
  <cp:contentStatus/>
  <cp:revision>1</cp:revision>
</cp:coreProperties>
</file>